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dro\Desktop\PLANILHA E FERRAMENTAS\"/>
    </mc:Choice>
  </mc:AlternateContent>
  <xr:revisionPtr revIDLastSave="0" documentId="13_ncr:1_{5FBE8924-C140-487A-B6A1-4882ED679A8A}" xr6:coauthVersionLast="47" xr6:coauthVersionMax="47" xr10:uidLastSave="{00000000-0000-0000-0000-000000000000}"/>
  <bookViews>
    <workbookView xWindow="-108" yWindow="-108" windowWidth="23256" windowHeight="12576" firstSheet="1" xr2:uid="{00000000-000D-0000-FFFF-FFFF00000000}"/>
  </bookViews>
  <sheets>
    <sheet name="Calculadora" sheetId="7" r:id="rId1"/>
    <sheet name="Cálculo Detalhado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8" i="2" l="1"/>
  <c r="D7" i="2"/>
  <c r="L16" i="7"/>
  <c r="P16" i="7"/>
  <c r="N16" i="7"/>
  <c r="F10" i="2"/>
  <c r="C8" i="2"/>
  <c r="J8" i="2" s="1"/>
  <c r="C7" i="2"/>
  <c r="C6" i="2"/>
  <c r="E7" i="2"/>
  <c r="E8" i="2"/>
  <c r="E6" i="2"/>
  <c r="E10" i="2" s="1"/>
  <c r="C10" i="2" l="1"/>
  <c r="I8" i="2"/>
  <c r="K8" i="2" s="1"/>
  <c r="L8" i="2" s="1"/>
  <c r="J7" i="2"/>
  <c r="I7" i="2"/>
  <c r="J6" i="2"/>
  <c r="I6" i="2"/>
  <c r="D6" i="2"/>
  <c r="J10" i="2" l="1"/>
  <c r="D10" i="2"/>
  <c r="I10" i="2"/>
  <c r="G7" i="2"/>
  <c r="H7" i="2" s="1"/>
  <c r="K7" i="2"/>
  <c r="L7" i="2" s="1"/>
  <c r="M7" i="2" s="1"/>
  <c r="G8" i="2"/>
  <c r="H8" i="2" s="1"/>
  <c r="M8" i="2"/>
  <c r="G6" i="2"/>
  <c r="K6" i="2"/>
  <c r="K10" i="2" s="1"/>
  <c r="H6" i="2" l="1"/>
  <c r="H10" i="2" s="1"/>
  <c r="G10" i="2"/>
  <c r="N7" i="2"/>
  <c r="N10" i="7" s="1"/>
  <c r="N21" i="7" s="1"/>
  <c r="N8" i="2"/>
  <c r="P10" i="7" s="1"/>
  <c r="P21" i="7" s="1"/>
  <c r="L6" i="2"/>
  <c r="M6" i="2" s="1"/>
  <c r="L10" i="2" l="1"/>
  <c r="N6" i="2" l="1"/>
  <c r="M10" i="2"/>
  <c r="L10" i="7" l="1"/>
  <c r="L21" i="7" s="1"/>
  <c r="N10" i="2"/>
</calcChain>
</file>

<file path=xl/sharedStrings.xml><?xml version="1.0" encoding="utf-8"?>
<sst xmlns="http://schemas.openxmlformats.org/spreadsheetml/2006/main" count="59" uniqueCount="40">
  <si>
    <t>Cenário 1</t>
  </si>
  <si>
    <t>Cenário 2</t>
  </si>
  <si>
    <t>Cenário 3</t>
  </si>
  <si>
    <t>Salário Bruto CLT</t>
  </si>
  <si>
    <t>(informe o salario)</t>
  </si>
  <si>
    <t>Custo total para empresa</t>
  </si>
  <si>
    <t>Instruções</t>
  </si>
  <si>
    <t>- Você só precisa informar um valor: o Salário Bruto CLT da vaga, nas células destacadas com o fundo amarelo, aqui à direita;</t>
  </si>
  <si>
    <r>
      <t xml:space="preserve">- Colocamos </t>
    </r>
    <r>
      <rPr>
        <b/>
        <sz val="12"/>
        <color theme="1"/>
        <rFont val="Calibri"/>
        <family val="2"/>
        <scheme val="minor"/>
      </rPr>
      <t>sugestões</t>
    </r>
    <r>
      <rPr>
        <sz val="11"/>
        <color theme="1"/>
        <rFont val="Calibri"/>
        <family val="2"/>
        <scheme val="minor"/>
      </rPr>
      <t xml:space="preserve"> de salários para os prestadores de serviços calculando a </t>
    </r>
    <r>
      <rPr>
        <b/>
        <sz val="11"/>
        <color theme="1"/>
        <rFont val="Calibri"/>
        <family val="2"/>
        <scheme val="minor"/>
      </rPr>
      <t>diferença</t>
    </r>
    <r>
      <rPr>
        <sz val="11"/>
        <color theme="1"/>
        <rFont val="Calibri"/>
        <family val="2"/>
        <scheme val="minor"/>
      </rPr>
      <t xml:space="preserve"> de custo para a empresa;</t>
    </r>
  </si>
  <si>
    <t>Salário Bruto PJ</t>
  </si>
  <si>
    <r>
      <t xml:space="preserve">- Na aba de </t>
    </r>
    <r>
      <rPr>
        <b/>
        <sz val="12"/>
        <color theme="1"/>
        <rFont val="Calibri"/>
        <family val="2"/>
        <scheme val="minor"/>
      </rPr>
      <t>cálculo detalhado</t>
    </r>
    <r>
      <rPr>
        <sz val="11"/>
        <color theme="1"/>
        <rFont val="Calibri"/>
        <family val="2"/>
        <scheme val="minor"/>
      </rPr>
      <t xml:space="preserve"> tem um link onde tem uma tabela de </t>
    </r>
    <r>
      <rPr>
        <b/>
        <sz val="12"/>
        <color theme="1"/>
        <rFont val="Calibri"/>
        <family val="2"/>
        <scheme val="minor"/>
      </rPr>
      <t>cargos e salários;</t>
    </r>
  </si>
  <si>
    <r>
      <t xml:space="preserve">- Alterando o valor em </t>
    </r>
    <r>
      <rPr>
        <b/>
        <sz val="12"/>
        <color theme="1"/>
        <rFont val="Calibri"/>
        <family val="2"/>
        <scheme val="minor"/>
      </rPr>
      <t>Salário Bruto PJ</t>
    </r>
    <r>
      <rPr>
        <sz val="11"/>
        <color theme="1"/>
        <rFont val="Calibri"/>
        <family val="2"/>
        <scheme val="minor"/>
      </rPr>
      <t xml:space="preserve">, calcula-se automaticamente o </t>
    </r>
    <r>
      <rPr>
        <b/>
        <sz val="12"/>
        <rFont val="Calibri"/>
        <family val="2"/>
        <scheme val="minor"/>
      </rPr>
      <t>desconto</t>
    </r>
    <r>
      <rPr>
        <sz val="11"/>
        <color theme="1"/>
        <rFont val="Calibri"/>
        <family val="2"/>
        <scheme val="minor"/>
      </rPr>
      <t xml:space="preserve"> em relação ao CLT;</t>
    </r>
  </si>
  <si>
    <t>Desconto em relação ao CLT</t>
  </si>
  <si>
    <r>
      <t xml:space="preserve">- No custo total para a empresa do </t>
    </r>
    <r>
      <rPr>
        <b/>
        <sz val="12"/>
        <color theme="1"/>
        <rFont val="Calibri"/>
        <family val="2"/>
        <scheme val="minor"/>
      </rPr>
      <t>salário CLT</t>
    </r>
    <r>
      <rPr>
        <sz val="11"/>
        <color theme="1"/>
        <rFont val="Calibri"/>
        <family val="2"/>
        <scheme val="minor"/>
      </rPr>
      <t xml:space="preserve">, considera-se o </t>
    </r>
    <r>
      <rPr>
        <b/>
        <sz val="12"/>
        <color theme="1"/>
        <rFont val="Calibri"/>
        <family val="2"/>
        <scheme val="minor"/>
      </rPr>
      <t xml:space="preserve">Custo Mensal </t>
    </r>
    <r>
      <rPr>
        <sz val="11"/>
        <color theme="1"/>
        <rFont val="Calibri"/>
        <family val="2"/>
        <scheme val="minor"/>
      </rPr>
      <t xml:space="preserve">e </t>
    </r>
    <r>
      <rPr>
        <b/>
        <sz val="12"/>
        <color theme="1"/>
        <rFont val="Calibri"/>
        <family val="2"/>
        <scheme val="minor"/>
      </rPr>
      <t>Provisão</t>
    </r>
    <r>
      <rPr>
        <sz val="11"/>
        <color theme="1"/>
        <rFont val="Calibri"/>
        <family val="2"/>
        <scheme val="minor"/>
      </rPr>
      <t>.</t>
    </r>
  </si>
  <si>
    <t>Premissas</t>
  </si>
  <si>
    <r>
      <t xml:space="preserve">- Profissional e empregador enquadrados no </t>
    </r>
    <r>
      <rPr>
        <b/>
        <sz val="12"/>
        <color theme="1"/>
        <rFont val="Calibri"/>
        <family val="2"/>
        <scheme val="minor"/>
      </rPr>
      <t>Simples Nacional</t>
    </r>
    <r>
      <rPr>
        <sz val="11"/>
        <color theme="1"/>
        <rFont val="Calibri"/>
        <family val="2"/>
        <scheme val="minor"/>
      </rPr>
      <t>;</t>
    </r>
  </si>
  <si>
    <t xml:space="preserve">        </t>
  </si>
  <si>
    <t>- Inclui Vale-Refeição/Alimentação/Transporte, Previdência e planos de saúde.</t>
  </si>
  <si>
    <t>- Se quiser saber mais como foi calculado o salário CLT, acesse a aba "Cálculo Detalhado".</t>
  </si>
  <si>
    <t xml:space="preserve">Folha de Pagamento </t>
  </si>
  <si>
    <t>folha</t>
  </si>
  <si>
    <t>Nome</t>
  </si>
  <si>
    <t>Custo Mensal</t>
  </si>
  <si>
    <t>Provisão</t>
  </si>
  <si>
    <t>Salário Bruto</t>
  </si>
  <si>
    <t>FGTS
8%</t>
  </si>
  <si>
    <t>Vale-Transporte 
R$ 4,40</t>
  </si>
  <si>
    <t>Vale-Refeição 
R$ 15,00</t>
  </si>
  <si>
    <t>INSS 
9%</t>
  </si>
  <si>
    <t>Total Mensal</t>
  </si>
  <si>
    <t>Férias</t>
  </si>
  <si>
    <t>13.o Salário</t>
  </si>
  <si>
    <t>FGTS</t>
  </si>
  <si>
    <t>INSS Patronal
20%</t>
  </si>
  <si>
    <t>Custo Total
Provisão</t>
  </si>
  <si>
    <t>Total</t>
  </si>
  <si>
    <t>TOTAL</t>
  </si>
  <si>
    <t>.</t>
  </si>
  <si>
    <t xml:space="preserve">Fonte: </t>
  </si>
  <si>
    <t>Tabela Cargos e Salários 2021 – Pesquisa Piso Salarial Profissões (salario.com.br)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</si>
</sst>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&quot;R$&quot;\ #,##0.00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FFFFFF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rgb="FF222222"/>
      <name val="Roboto"/>
      <family val="2"/>
      <charset val="1"/>
    </font>
    <font>
      <sz val="8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26"/>
      <color rgb="FF1C265E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26"/>
      <color rgb="FFDE5968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4259DF"/>
      <name val="Calibri"/>
      <family val="2"/>
      <scheme val="minor"/>
    </font>
    <font>
      <b/>
      <sz val="10"/>
      <color theme="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4259DF"/>
        <bgColor indexed="64"/>
      </patternFill>
    </fill>
    <fill>
      <patternFill patternType="solid">
        <fgColor rgb="FF1C265E"/>
        <bgColor indexed="64"/>
      </patternFill>
    </fill>
    <fill>
      <patternFill patternType="solid">
        <fgColor rgb="FFDE5968"/>
        <bgColor indexed="64"/>
      </patternFill>
    </fill>
    <fill>
      <patternFill patternType="solid">
        <fgColor rgb="FF4259DF"/>
        <bgColor rgb="FF000000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-0.249977111117893"/>
        <bgColor rgb="FF000000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0.39997558519241921"/>
        <bgColor rgb="FF000000"/>
      </patternFill>
    </fill>
  </fills>
  <borders count="13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ck">
        <color rgb="FF4259DF"/>
      </left>
      <right/>
      <top/>
      <bottom/>
      <diagonal/>
    </border>
    <border>
      <left/>
      <right style="thick">
        <color rgb="FF4259DF"/>
      </right>
      <top/>
      <bottom/>
      <diagonal/>
    </border>
    <border>
      <left style="thick">
        <color rgb="FF4259DF"/>
      </left>
      <right/>
      <top/>
      <bottom style="thick">
        <color rgb="FF4259DF"/>
      </bottom>
      <diagonal/>
    </border>
    <border>
      <left/>
      <right/>
      <top/>
      <bottom style="thick">
        <color rgb="FF4259DF"/>
      </bottom>
      <diagonal/>
    </border>
    <border>
      <left/>
      <right style="thick">
        <color rgb="FF4259DF"/>
      </right>
      <top/>
      <bottom style="thick">
        <color rgb="FF4259DF"/>
      </bottom>
      <diagonal/>
    </border>
    <border>
      <left style="thick">
        <color rgb="FF4259DF"/>
      </left>
      <right style="thick">
        <color rgb="FF4259DF"/>
      </right>
      <top style="thick">
        <color rgb="FF4259DF"/>
      </top>
      <bottom/>
      <diagonal/>
    </border>
    <border>
      <left style="thick">
        <color rgb="FF4259DF"/>
      </left>
      <right style="thick">
        <color rgb="FF4259DF"/>
      </right>
      <top/>
      <bottom/>
      <diagonal/>
    </border>
    <border>
      <left style="thick">
        <color rgb="FF4259DF"/>
      </left>
      <right style="thick">
        <color rgb="FF4259DF"/>
      </right>
      <top/>
      <bottom style="thick">
        <color rgb="FF4259DF"/>
      </bottom>
      <diagonal/>
    </border>
    <border>
      <left style="thick">
        <color rgb="FF4259DF"/>
      </left>
      <right/>
      <top style="thick">
        <color rgb="FF4259DF"/>
      </top>
      <bottom/>
      <diagonal/>
    </border>
    <border>
      <left/>
      <right/>
      <top style="thick">
        <color rgb="FF4259DF"/>
      </top>
      <bottom/>
      <diagonal/>
    </border>
    <border>
      <left/>
      <right style="thick">
        <color rgb="FF4259DF"/>
      </right>
      <top style="thick">
        <color rgb="FF4259DF"/>
      </top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11" fillId="0" borderId="0" applyNumberFormat="0" applyFill="0" applyBorder="0" applyAlignment="0" applyProtection="0"/>
  </cellStyleXfs>
  <cellXfs count="77">
    <xf numFmtId="0" fontId="0" fillId="0" borderId="0" xfId="0"/>
    <xf numFmtId="0" fontId="0" fillId="2" borderId="0" xfId="0" applyFill="1" applyAlignment="1">
      <alignment vertical="center"/>
    </xf>
    <xf numFmtId="0" fontId="7" fillId="2" borderId="0" xfId="0" applyFont="1" applyFill="1" applyAlignment="1">
      <alignment vertical="center"/>
    </xf>
    <xf numFmtId="0" fontId="8" fillId="2" borderId="0" xfId="0" applyFont="1" applyFill="1" applyAlignment="1">
      <alignment vertical="center"/>
    </xf>
    <xf numFmtId="44" fontId="8" fillId="2" borderId="0" xfId="0" applyNumberFormat="1" applyFont="1" applyFill="1" applyAlignment="1">
      <alignment vertical="center"/>
    </xf>
    <xf numFmtId="44" fontId="1" fillId="2" borderId="0" xfId="1" applyFont="1" applyFill="1" applyBorder="1" applyAlignment="1">
      <alignment vertical="center"/>
    </xf>
    <xf numFmtId="44" fontId="8" fillId="3" borderId="0" xfId="0" applyNumberFormat="1" applyFont="1" applyFill="1" applyAlignment="1">
      <alignment vertical="center"/>
    </xf>
    <xf numFmtId="0" fontId="9" fillId="2" borderId="0" xfId="0" applyFont="1" applyFill="1" applyAlignment="1">
      <alignment vertical="center"/>
    </xf>
    <xf numFmtId="0" fontId="9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left" vertical="center"/>
    </xf>
    <xf numFmtId="44" fontId="9" fillId="2" borderId="0" xfId="0" applyNumberFormat="1" applyFont="1" applyFill="1" applyAlignment="1">
      <alignment vertical="center"/>
    </xf>
    <xf numFmtId="0" fontId="12" fillId="0" borderId="0" xfId="0" applyFont="1"/>
    <xf numFmtId="0" fontId="11" fillId="0" borderId="0" xfId="2"/>
    <xf numFmtId="0" fontId="9" fillId="2" borderId="0" xfId="0" applyFont="1" applyFill="1" applyAlignment="1">
      <alignment horizontal="right" vertic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0" xfId="0" applyAlignment="1">
      <alignment horizontal="center"/>
    </xf>
    <xf numFmtId="0" fontId="0" fillId="5" borderId="0" xfId="0" applyFill="1"/>
    <xf numFmtId="44" fontId="0" fillId="4" borderId="0" xfId="0" applyNumberFormat="1" applyFill="1"/>
    <xf numFmtId="0" fontId="0" fillId="4" borderId="0" xfId="0" applyFill="1"/>
    <xf numFmtId="0" fontId="0" fillId="0" borderId="0" xfId="0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15" fillId="4" borderId="9" xfId="0" applyFont="1" applyFill="1" applyBorder="1" applyAlignment="1">
      <alignment horizontal="center" vertical="center"/>
    </xf>
    <xf numFmtId="0" fontId="0" fillId="4" borderId="2" xfId="0" applyFill="1" applyBorder="1"/>
    <xf numFmtId="0" fontId="0" fillId="4" borderId="3" xfId="0" applyFill="1" applyBorder="1"/>
    <xf numFmtId="0" fontId="0" fillId="5" borderId="2" xfId="0" applyFill="1" applyBorder="1"/>
    <xf numFmtId="0" fontId="0" fillId="5" borderId="3" xfId="0" applyFill="1" applyBorder="1"/>
    <xf numFmtId="0" fontId="0" fillId="5" borderId="10" xfId="0" applyFill="1" applyBorder="1"/>
    <xf numFmtId="0" fontId="0" fillId="5" borderId="11" xfId="0" applyFill="1" applyBorder="1"/>
    <xf numFmtId="0" fontId="0" fillId="5" borderId="12" xfId="0" applyFill="1" applyBorder="1"/>
    <xf numFmtId="0" fontId="4" fillId="2" borderId="0" xfId="0" applyFont="1" applyFill="1" applyAlignment="1">
      <alignment vertical="center"/>
    </xf>
    <xf numFmtId="44" fontId="2" fillId="7" borderId="0" xfId="0" applyNumberFormat="1" applyFont="1" applyFill="1" applyAlignment="1">
      <alignment vertical="center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17" fillId="0" borderId="9" xfId="0" applyFont="1" applyBorder="1" applyAlignment="1" applyProtection="1">
      <alignment horizontal="center" vertical="top"/>
      <protection locked="0"/>
    </xf>
    <xf numFmtId="0" fontId="0" fillId="0" borderId="0" xfId="0" applyAlignment="1" applyProtection="1">
      <alignment horizontal="center" vertical="center"/>
      <protection locked="0"/>
    </xf>
    <xf numFmtId="0" fontId="2" fillId="5" borderId="8" xfId="0" applyFont="1" applyFill="1" applyBorder="1" applyAlignment="1" applyProtection="1">
      <alignment horizontal="center" vertical="center"/>
      <protection locked="0"/>
    </xf>
    <xf numFmtId="0" fontId="0" fillId="0" borderId="0" xfId="0" applyProtection="1">
      <protection locked="0"/>
    </xf>
    <xf numFmtId="0" fontId="2" fillId="6" borderId="7" xfId="0" applyFont="1" applyFill="1" applyBorder="1" applyAlignment="1" applyProtection="1">
      <alignment horizontal="center" vertical="center"/>
      <protection locked="0"/>
    </xf>
    <xf numFmtId="0" fontId="15" fillId="4" borderId="9" xfId="0" applyFont="1" applyFill="1" applyBorder="1" applyAlignment="1" applyProtection="1">
      <alignment horizontal="center" vertical="center"/>
      <protection locked="0"/>
    </xf>
    <xf numFmtId="0" fontId="0" fillId="4" borderId="10" xfId="0" applyFill="1" applyBorder="1" applyProtection="1">
      <protection locked="0"/>
    </xf>
    <xf numFmtId="44" fontId="0" fillId="4" borderId="11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2" xfId="0" applyFill="1" applyBorder="1" applyProtection="1">
      <protection locked="0"/>
    </xf>
    <xf numFmtId="0" fontId="0" fillId="0" borderId="2" xfId="0" applyBorder="1" applyProtection="1">
      <protection locked="0"/>
    </xf>
    <xf numFmtId="0" fontId="0" fillId="0" borderId="3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21" fillId="9" borderId="1" xfId="0" applyFont="1" applyFill="1" applyBorder="1" applyAlignment="1">
      <alignment horizontal="center" vertical="center" wrapText="1"/>
    </xf>
    <xf numFmtId="0" fontId="21" fillId="10" borderId="1" xfId="0" applyFont="1" applyFill="1" applyBorder="1" applyAlignment="1">
      <alignment horizontal="center" vertical="center"/>
    </xf>
    <xf numFmtId="0" fontId="21" fillId="10" borderId="1" xfId="0" applyFont="1" applyFill="1" applyBorder="1" applyAlignment="1">
      <alignment horizontal="center" vertical="center" wrapText="1"/>
    </xf>
    <xf numFmtId="44" fontId="10" fillId="11" borderId="0" xfId="0" applyNumberFormat="1" applyFont="1" applyFill="1" applyAlignment="1">
      <alignment vertical="center"/>
    </xf>
    <xf numFmtId="0" fontId="14" fillId="5" borderId="0" xfId="0" applyFont="1" applyFill="1" applyAlignment="1">
      <alignment horizontal="center" vertical="center"/>
    </xf>
    <xf numFmtId="164" fontId="16" fillId="8" borderId="7" xfId="1" applyNumberFormat="1" applyFont="1" applyFill="1" applyBorder="1" applyAlignment="1">
      <alignment horizontal="center" vertical="center"/>
    </xf>
    <xf numFmtId="164" fontId="16" fillId="8" borderId="8" xfId="1" applyNumberFormat="1" applyFont="1" applyFill="1" applyBorder="1" applyAlignment="1">
      <alignment horizontal="center" vertical="center"/>
    </xf>
    <xf numFmtId="164" fontId="18" fillId="0" borderId="7" xfId="1" applyNumberFormat="1" applyFont="1" applyBorder="1" applyAlignment="1" applyProtection="1">
      <alignment horizontal="center" vertical="center"/>
      <protection locked="0"/>
    </xf>
    <xf numFmtId="164" fontId="18" fillId="0" borderId="8" xfId="1" applyNumberFormat="1" applyFont="1" applyBorder="1" applyAlignment="1" applyProtection="1">
      <alignment horizontal="center" vertical="center"/>
      <protection locked="0"/>
    </xf>
    <xf numFmtId="164" fontId="18" fillId="0" borderId="9" xfId="1" applyNumberFormat="1" applyFont="1" applyBorder="1" applyAlignment="1" applyProtection="1">
      <alignment horizontal="center" vertical="center"/>
      <protection locked="0"/>
    </xf>
    <xf numFmtId="164" fontId="16" fillId="2" borderId="7" xfId="1" applyNumberFormat="1" applyFont="1" applyFill="1" applyBorder="1" applyAlignment="1" applyProtection="1">
      <alignment horizontal="center" vertical="center"/>
      <protection locked="0"/>
    </xf>
    <xf numFmtId="164" fontId="16" fillId="2" borderId="8" xfId="1" applyNumberFormat="1" applyFont="1" applyFill="1" applyBorder="1" applyAlignment="1" applyProtection="1">
      <alignment horizontal="center" vertical="center"/>
      <protection locked="0"/>
    </xf>
    <xf numFmtId="0" fontId="0" fillId="0" borderId="0" xfId="0" quotePrefix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quotePrefix="1" applyAlignment="1" applyProtection="1">
      <alignment horizontal="left" vertical="center" wrapText="1"/>
      <protection locked="0"/>
    </xf>
    <xf numFmtId="0" fontId="0" fillId="0" borderId="0" xfId="0" quotePrefix="1" applyAlignment="1" applyProtection="1">
      <alignment horizontal="left"/>
      <protection locked="0"/>
    </xf>
    <xf numFmtId="0" fontId="0" fillId="0" borderId="0" xfId="0" applyAlignment="1" applyProtection="1">
      <alignment horizontal="left"/>
      <protection locked="0"/>
    </xf>
    <xf numFmtId="0" fontId="5" fillId="0" borderId="2" xfId="0" quotePrefix="1" applyFont="1" applyBorder="1" applyAlignment="1">
      <alignment horizontal="center" wrapText="1"/>
    </xf>
    <xf numFmtId="0" fontId="5" fillId="0" borderId="0" xfId="0" quotePrefix="1" applyFont="1" applyAlignment="1">
      <alignment horizontal="center" wrapText="1"/>
    </xf>
    <xf numFmtId="0" fontId="5" fillId="0" borderId="3" xfId="0" quotePrefix="1" applyFont="1" applyBorder="1" applyAlignment="1">
      <alignment horizontal="center" wrapText="1"/>
    </xf>
    <xf numFmtId="0" fontId="20" fillId="0" borderId="0" xfId="0" quotePrefix="1" applyFont="1" applyAlignment="1" applyProtection="1">
      <alignment horizontal="left"/>
      <protection locked="0"/>
    </xf>
    <xf numFmtId="0" fontId="20" fillId="0" borderId="0" xfId="0" applyFont="1" applyAlignment="1" applyProtection="1">
      <alignment horizontal="left"/>
      <protection locked="0"/>
    </xf>
    <xf numFmtId="0" fontId="5" fillId="2" borderId="0" xfId="0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 wrapText="1"/>
    </xf>
    <xf numFmtId="0" fontId="21" fillId="9" borderId="1" xfId="0" applyFont="1" applyFill="1" applyBorder="1" applyAlignment="1">
      <alignment horizontal="center" vertical="center" wrapText="1"/>
    </xf>
    <xf numFmtId="0" fontId="21" fillId="10" borderId="1" xfId="0" applyFont="1" applyFill="1" applyBorder="1" applyAlignment="1">
      <alignment horizontal="center" vertical="center"/>
    </xf>
  </cellXfs>
  <cellStyles count="3">
    <cellStyle name="Hyperlink" xfId="2" xr:uid="{00000000-0005-0000-0000-000001000000}"/>
    <cellStyle name="Moeda" xfId="1" builtinId="4"/>
    <cellStyle name="Normal" xfId="0" builtinId="0"/>
  </cellStyles>
  <dxfs count="0"/>
  <tableStyles count="0" defaultTableStyle="TableStyleMedium2" defaultPivotStyle="PivotStyleLight16"/>
  <colors>
    <mruColors>
      <color rgb="FF4259DF"/>
      <color rgb="FFDE5968"/>
      <color rgb="FF1C265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235323</xdr:colOff>
      <xdr:row>4</xdr:row>
      <xdr:rowOff>145679</xdr:rowOff>
    </xdr:from>
    <xdr:to>
      <xdr:col>10</xdr:col>
      <xdr:colOff>268941</xdr:colOff>
      <xdr:row>7</xdr:row>
      <xdr:rowOff>100853</xdr:rowOff>
    </xdr:to>
    <xdr:sp macro="" textlink="">
      <xdr:nvSpPr>
        <xdr:cNvPr id="2" name="Retângulo 1">
          <a:extLst>
            <a:ext uri="{FF2B5EF4-FFF2-40B4-BE49-F238E27FC236}">
              <a16:creationId xmlns:a16="http://schemas.microsoft.com/office/drawing/2014/main" id="{8DCAAD21-AD21-B554-9069-96726F66F219}"/>
            </a:ext>
          </a:extLst>
        </xdr:cNvPr>
        <xdr:cNvSpPr/>
      </xdr:nvSpPr>
      <xdr:spPr>
        <a:xfrm>
          <a:off x="6129617" y="1131797"/>
          <a:ext cx="1736912" cy="437027"/>
        </a:xfrm>
        <a:prstGeom prst="rect">
          <a:avLst/>
        </a:prstGeom>
        <a:solidFill>
          <a:srgbClr val="4259DF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pt-BR" sz="1100" b="1"/>
            <a:t>Salário líquido que o CLT irá receber</a:t>
          </a:r>
        </a:p>
      </xdr:txBody>
    </xdr:sp>
    <xdr:clientData/>
  </xdr:twoCellAnchor>
  <xdr:twoCellAnchor>
    <xdr:from>
      <xdr:col>10</xdr:col>
      <xdr:colOff>324970</xdr:colOff>
      <xdr:row>5</xdr:row>
      <xdr:rowOff>168086</xdr:rowOff>
    </xdr:from>
    <xdr:to>
      <xdr:col>10</xdr:col>
      <xdr:colOff>750795</xdr:colOff>
      <xdr:row>5</xdr:row>
      <xdr:rowOff>168087</xdr:rowOff>
    </xdr:to>
    <xdr:cxnSp macro="">
      <xdr:nvCxnSpPr>
        <xdr:cNvPr id="5" name="Conector de Seta Reta 4">
          <a:extLst>
            <a:ext uri="{FF2B5EF4-FFF2-40B4-BE49-F238E27FC236}">
              <a16:creationId xmlns:a16="http://schemas.microsoft.com/office/drawing/2014/main" id="{19A39C32-C3DE-49FE-A30E-B4DD8E6E4111}"/>
            </a:ext>
          </a:extLst>
        </xdr:cNvPr>
        <xdr:cNvCxnSpPr/>
      </xdr:nvCxnSpPr>
      <xdr:spPr>
        <a:xfrm flipH="1" flipV="1">
          <a:off x="7922558" y="1355910"/>
          <a:ext cx="425825" cy="1"/>
        </a:xfrm>
        <a:prstGeom prst="straightConnector1">
          <a:avLst/>
        </a:prstGeom>
        <a:ln w="50800">
          <a:solidFill>
            <a:srgbClr val="DE5968"/>
          </a:solidFill>
          <a:tailEnd type="triangl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246529</xdr:colOff>
      <xdr:row>9</xdr:row>
      <xdr:rowOff>40343</xdr:rowOff>
    </xdr:from>
    <xdr:to>
      <xdr:col>10</xdr:col>
      <xdr:colOff>275665</xdr:colOff>
      <xdr:row>11</xdr:row>
      <xdr:rowOff>190499</xdr:rowOff>
    </xdr:to>
    <xdr:sp macro="" textlink="">
      <xdr:nvSpPr>
        <xdr:cNvPr id="9" name="Retângulo 8">
          <a:extLst>
            <a:ext uri="{FF2B5EF4-FFF2-40B4-BE49-F238E27FC236}">
              <a16:creationId xmlns:a16="http://schemas.microsoft.com/office/drawing/2014/main" id="{5B39F8A0-958C-4828-B810-2A78A74533AC}"/>
            </a:ext>
          </a:extLst>
        </xdr:cNvPr>
        <xdr:cNvSpPr/>
      </xdr:nvSpPr>
      <xdr:spPr>
        <a:xfrm>
          <a:off x="6140823" y="1934137"/>
          <a:ext cx="1732430" cy="620803"/>
        </a:xfrm>
        <a:prstGeom prst="rect">
          <a:avLst/>
        </a:prstGeom>
        <a:solidFill>
          <a:srgbClr val="4259DF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pt-BR" sz="1100" b="1"/>
            <a:t>Custo</a:t>
          </a:r>
          <a:r>
            <a:rPr lang="pt-BR" sz="1100" b="1" baseline="0"/>
            <a:t> para a empresa calculando todos as obrigações</a:t>
          </a:r>
          <a:endParaRPr lang="pt-BR" sz="1100" b="1"/>
        </a:p>
      </xdr:txBody>
    </xdr:sp>
    <xdr:clientData/>
  </xdr:twoCellAnchor>
  <xdr:twoCellAnchor>
    <xdr:from>
      <xdr:col>10</xdr:col>
      <xdr:colOff>320487</xdr:colOff>
      <xdr:row>10</xdr:row>
      <xdr:rowOff>62751</xdr:rowOff>
    </xdr:from>
    <xdr:to>
      <xdr:col>10</xdr:col>
      <xdr:colOff>746312</xdr:colOff>
      <xdr:row>10</xdr:row>
      <xdr:rowOff>62752</xdr:rowOff>
    </xdr:to>
    <xdr:cxnSp macro="">
      <xdr:nvCxnSpPr>
        <xdr:cNvPr id="10" name="Conector de Seta Reta 9">
          <a:extLst>
            <a:ext uri="{FF2B5EF4-FFF2-40B4-BE49-F238E27FC236}">
              <a16:creationId xmlns:a16="http://schemas.microsoft.com/office/drawing/2014/main" id="{AC5F357C-F09A-4E66-A808-B4EB4A67093D}"/>
            </a:ext>
          </a:extLst>
        </xdr:cNvPr>
        <xdr:cNvCxnSpPr/>
      </xdr:nvCxnSpPr>
      <xdr:spPr>
        <a:xfrm flipH="1" flipV="1">
          <a:off x="7918075" y="2236692"/>
          <a:ext cx="425825" cy="1"/>
        </a:xfrm>
        <a:prstGeom prst="straightConnector1">
          <a:avLst/>
        </a:prstGeom>
        <a:ln w="50800">
          <a:solidFill>
            <a:srgbClr val="DE5968"/>
          </a:solidFill>
          <a:tailEnd type="triangl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230841</xdr:colOff>
      <xdr:row>15</xdr:row>
      <xdr:rowOff>29138</xdr:rowOff>
    </xdr:from>
    <xdr:to>
      <xdr:col>10</xdr:col>
      <xdr:colOff>264459</xdr:colOff>
      <xdr:row>17</xdr:row>
      <xdr:rowOff>62754</xdr:rowOff>
    </xdr:to>
    <xdr:sp macro="" textlink="">
      <xdr:nvSpPr>
        <xdr:cNvPr id="11" name="Retângulo 10">
          <a:extLst>
            <a:ext uri="{FF2B5EF4-FFF2-40B4-BE49-F238E27FC236}">
              <a16:creationId xmlns:a16="http://schemas.microsoft.com/office/drawing/2014/main" id="{5F51F0B1-4FBE-4291-883D-36FFD50EB539}"/>
            </a:ext>
          </a:extLst>
        </xdr:cNvPr>
        <xdr:cNvSpPr/>
      </xdr:nvSpPr>
      <xdr:spPr>
        <a:xfrm>
          <a:off x="6125135" y="3682256"/>
          <a:ext cx="1736912" cy="437027"/>
        </a:xfrm>
        <a:prstGeom prst="rect">
          <a:avLst/>
        </a:prstGeom>
        <a:solidFill>
          <a:srgbClr val="4259DF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pt-BR" sz="1100" b="1"/>
            <a:t>Salário líquido que o PJ irá receber</a:t>
          </a:r>
        </a:p>
      </xdr:txBody>
    </xdr:sp>
    <xdr:clientData/>
  </xdr:twoCellAnchor>
  <xdr:twoCellAnchor>
    <xdr:from>
      <xdr:col>10</xdr:col>
      <xdr:colOff>320488</xdr:colOff>
      <xdr:row>16</xdr:row>
      <xdr:rowOff>73956</xdr:rowOff>
    </xdr:from>
    <xdr:to>
      <xdr:col>10</xdr:col>
      <xdr:colOff>746313</xdr:colOff>
      <xdr:row>16</xdr:row>
      <xdr:rowOff>73957</xdr:rowOff>
    </xdr:to>
    <xdr:cxnSp macro="">
      <xdr:nvCxnSpPr>
        <xdr:cNvPr id="12" name="Conector de Seta Reta 11">
          <a:extLst>
            <a:ext uri="{FF2B5EF4-FFF2-40B4-BE49-F238E27FC236}">
              <a16:creationId xmlns:a16="http://schemas.microsoft.com/office/drawing/2014/main" id="{7ED08266-0852-4573-9C86-B95560C9D8E8}"/>
            </a:ext>
          </a:extLst>
        </xdr:cNvPr>
        <xdr:cNvCxnSpPr/>
      </xdr:nvCxnSpPr>
      <xdr:spPr>
        <a:xfrm flipH="1" flipV="1">
          <a:off x="7918076" y="3928780"/>
          <a:ext cx="425825" cy="1"/>
        </a:xfrm>
        <a:prstGeom prst="straightConnector1">
          <a:avLst/>
        </a:prstGeom>
        <a:ln w="50800">
          <a:solidFill>
            <a:srgbClr val="DE5968"/>
          </a:solidFill>
          <a:tailEnd type="triangl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248770</xdr:colOff>
      <xdr:row>20</xdr:row>
      <xdr:rowOff>192744</xdr:rowOff>
    </xdr:from>
    <xdr:to>
      <xdr:col>10</xdr:col>
      <xdr:colOff>282388</xdr:colOff>
      <xdr:row>22</xdr:row>
      <xdr:rowOff>168089</xdr:rowOff>
    </xdr:to>
    <xdr:sp macro="" textlink="">
      <xdr:nvSpPr>
        <xdr:cNvPr id="13" name="Retângulo 12">
          <a:extLst>
            <a:ext uri="{FF2B5EF4-FFF2-40B4-BE49-F238E27FC236}">
              <a16:creationId xmlns:a16="http://schemas.microsoft.com/office/drawing/2014/main" id="{CF2B3962-80D4-4A83-865C-B027051B8F42}"/>
            </a:ext>
          </a:extLst>
        </xdr:cNvPr>
        <xdr:cNvSpPr/>
      </xdr:nvSpPr>
      <xdr:spPr>
        <a:xfrm>
          <a:off x="6143064" y="5033685"/>
          <a:ext cx="1736912" cy="636492"/>
        </a:xfrm>
        <a:prstGeom prst="rect">
          <a:avLst/>
        </a:prstGeom>
        <a:solidFill>
          <a:srgbClr val="4259DF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pt-BR" sz="1100" b="1"/>
            <a:t>Economia gerada</a:t>
          </a:r>
          <a:r>
            <a:rPr lang="pt-BR" sz="1100" b="1" baseline="0"/>
            <a:t> comparando o salário PJ com o custo total CLT</a:t>
          </a:r>
          <a:endParaRPr lang="pt-BR" sz="1100" b="1"/>
        </a:p>
      </xdr:txBody>
    </xdr:sp>
    <xdr:clientData/>
  </xdr:twoCellAnchor>
  <xdr:twoCellAnchor>
    <xdr:from>
      <xdr:col>10</xdr:col>
      <xdr:colOff>316005</xdr:colOff>
      <xdr:row>21</xdr:row>
      <xdr:rowOff>47063</xdr:rowOff>
    </xdr:from>
    <xdr:to>
      <xdr:col>10</xdr:col>
      <xdr:colOff>741830</xdr:colOff>
      <xdr:row>21</xdr:row>
      <xdr:rowOff>47064</xdr:rowOff>
    </xdr:to>
    <xdr:cxnSp macro="">
      <xdr:nvCxnSpPr>
        <xdr:cNvPr id="14" name="Conector de Seta Reta 13">
          <a:extLst>
            <a:ext uri="{FF2B5EF4-FFF2-40B4-BE49-F238E27FC236}">
              <a16:creationId xmlns:a16="http://schemas.microsoft.com/office/drawing/2014/main" id="{5E7D794E-F739-4E29-BCB5-DCBA7FD01E0B}"/>
            </a:ext>
          </a:extLst>
        </xdr:cNvPr>
        <xdr:cNvCxnSpPr/>
      </xdr:nvCxnSpPr>
      <xdr:spPr>
        <a:xfrm flipH="1" flipV="1">
          <a:off x="7913593" y="5358651"/>
          <a:ext cx="425825" cy="1"/>
        </a:xfrm>
        <a:prstGeom prst="straightConnector1">
          <a:avLst/>
        </a:prstGeom>
        <a:ln w="50800">
          <a:solidFill>
            <a:srgbClr val="DE5968"/>
          </a:solidFill>
          <a:tailEnd type="triangl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4</xdr:col>
      <xdr:colOff>89647</xdr:colOff>
      <xdr:row>3</xdr:row>
      <xdr:rowOff>179294</xdr:rowOff>
    </xdr:from>
    <xdr:to>
      <xdr:col>6</xdr:col>
      <xdr:colOff>1833826</xdr:colOff>
      <xdr:row>7</xdr:row>
      <xdr:rowOff>64906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707E9B61-302E-2633-FA48-D3B902E89B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4329" y="735106"/>
          <a:ext cx="2999238" cy="7193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salario.com.br/tabela-salarial/?cargos=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D656CE-5AAC-4757-93AA-F8B1BE474932}">
  <dimension ref="A1:Q29"/>
  <sheetViews>
    <sheetView showGridLines="0" tabSelected="1" topLeftCell="C4" zoomScale="85" zoomScaleNormal="85" workbookViewId="0">
      <selection activeCell="D4" sqref="D4"/>
    </sheetView>
  </sheetViews>
  <sheetFormatPr defaultColWidth="0" defaultRowHeight="15" customHeight="1" zeroHeight="1" x14ac:dyDescent="0.3"/>
  <cols>
    <col min="1" max="1" width="2.6640625" customWidth="1"/>
    <col min="2" max="2" width="2.44140625" customWidth="1"/>
    <col min="3" max="6" width="9.109375" customWidth="1"/>
    <col min="7" max="7" width="44.6640625" customWidth="1"/>
    <col min="8" max="8" width="2.33203125" customWidth="1"/>
    <col min="9" max="11" width="12.6640625" customWidth="1"/>
    <col min="12" max="12" width="28.5546875" customWidth="1"/>
    <col min="13" max="13" width="3.5546875" customWidth="1"/>
    <col min="14" max="14" width="28.5546875" customWidth="1"/>
    <col min="15" max="15" width="2.88671875" customWidth="1"/>
    <col min="16" max="16" width="28.5546875" customWidth="1"/>
    <col min="17" max="17" width="9.109375" customWidth="1"/>
    <col min="18" max="16384" width="9.109375" hidden="1"/>
  </cols>
  <sheetData>
    <row r="1" spans="2:16" s="39" customFormat="1" ht="14.4" x14ac:dyDescent="0.3">
      <c r="I1"/>
      <c r="J1"/>
      <c r="K1"/>
    </row>
    <row r="2" spans="2:16" s="39" customFormat="1" thickBot="1" x14ac:dyDescent="0.35">
      <c r="I2"/>
      <c r="J2"/>
      <c r="K2"/>
    </row>
    <row r="3" spans="2:16" s="39" customFormat="1" thickTop="1" x14ac:dyDescent="0.3">
      <c r="B3" s="42"/>
      <c r="C3" s="43"/>
      <c r="D3" s="44"/>
      <c r="E3" s="43"/>
      <c r="F3" s="44"/>
      <c r="G3" s="43"/>
      <c r="H3" s="45"/>
      <c r="I3"/>
      <c r="J3"/>
      <c r="K3"/>
      <c r="L3" s="40" t="s">
        <v>0</v>
      </c>
      <c r="N3" s="40" t="s">
        <v>1</v>
      </c>
      <c r="P3" s="40" t="s">
        <v>2</v>
      </c>
    </row>
    <row r="4" spans="2:16" ht="30.75" customHeight="1" thickBot="1" x14ac:dyDescent="0.35">
      <c r="B4" s="24"/>
      <c r="C4" s="19"/>
      <c r="D4" s="20"/>
      <c r="E4" s="19"/>
      <c r="F4" s="20"/>
      <c r="G4" s="19"/>
      <c r="H4" s="25"/>
      <c r="L4" s="23" t="s">
        <v>3</v>
      </c>
      <c r="N4" s="23" t="s">
        <v>3</v>
      </c>
      <c r="P4" s="23" t="s">
        <v>3</v>
      </c>
    </row>
    <row r="5" spans="2:16" thickTop="1" x14ac:dyDescent="0.3">
      <c r="B5" s="24"/>
      <c r="C5" s="20"/>
      <c r="D5" s="20"/>
      <c r="E5" s="20"/>
      <c r="F5" s="20"/>
      <c r="G5" s="20"/>
      <c r="H5" s="25"/>
      <c r="L5" s="56">
        <v>10000</v>
      </c>
      <c r="N5" s="56">
        <v>3000</v>
      </c>
      <c r="P5" s="56">
        <v>5000</v>
      </c>
    </row>
    <row r="6" spans="2:16" ht="14.4" x14ac:dyDescent="0.3">
      <c r="B6" s="24"/>
      <c r="C6" s="20"/>
      <c r="D6" s="20"/>
      <c r="E6" s="20"/>
      <c r="F6" s="20"/>
      <c r="G6" s="20"/>
      <c r="H6" s="25"/>
      <c r="L6" s="57"/>
      <c r="M6" s="21"/>
      <c r="N6" s="57"/>
      <c r="O6" s="21"/>
      <c r="P6" s="57"/>
    </row>
    <row r="7" spans="2:16" ht="6.75" customHeight="1" x14ac:dyDescent="0.3">
      <c r="B7" s="24"/>
      <c r="C7" s="20"/>
      <c r="D7" s="20"/>
      <c r="E7" s="20"/>
      <c r="F7" s="20"/>
      <c r="G7" s="20"/>
      <c r="H7" s="25"/>
      <c r="L7" s="57"/>
      <c r="M7" s="21"/>
      <c r="N7" s="57"/>
      <c r="O7" s="21"/>
      <c r="P7" s="57"/>
    </row>
    <row r="8" spans="2:16" ht="16.5" customHeight="1" thickBot="1" x14ac:dyDescent="0.35">
      <c r="B8" s="24"/>
      <c r="C8" s="20"/>
      <c r="D8" s="20"/>
      <c r="E8" s="20"/>
      <c r="F8" s="20"/>
      <c r="G8" s="20"/>
      <c r="H8" s="25"/>
      <c r="L8" s="36" t="s">
        <v>4</v>
      </c>
      <c r="M8" s="37"/>
      <c r="N8" s="36" t="s">
        <v>4</v>
      </c>
      <c r="O8" s="37"/>
      <c r="P8" s="36" t="s">
        <v>4</v>
      </c>
    </row>
    <row r="9" spans="2:16" ht="15.6" thickTop="1" thickBot="1" x14ac:dyDescent="0.35">
      <c r="B9" s="28"/>
      <c r="C9" s="29"/>
      <c r="D9" s="29"/>
      <c r="E9" s="29"/>
      <c r="F9" s="29"/>
      <c r="G9" s="29"/>
      <c r="H9" s="30"/>
      <c r="L9" s="38" t="s">
        <v>5</v>
      </c>
      <c r="M9" s="37"/>
      <c r="N9" s="38" t="s">
        <v>5</v>
      </c>
      <c r="O9" s="37"/>
      <c r="P9" s="38" t="s">
        <v>5</v>
      </c>
    </row>
    <row r="10" spans="2:16" ht="21.75" customHeight="1" thickTop="1" x14ac:dyDescent="0.3">
      <c r="B10" s="26"/>
      <c r="C10" s="55" t="s">
        <v>6</v>
      </c>
      <c r="D10" s="55"/>
      <c r="E10" s="55"/>
      <c r="F10" s="55"/>
      <c r="G10" s="55"/>
      <c r="H10" s="27"/>
      <c r="L10" s="58">
        <f>'Cálculo Detalhado'!N6</f>
        <v>14853.131964</v>
      </c>
      <c r="M10" s="37"/>
      <c r="N10" s="58">
        <f>'Cálculo Detalhado'!N7</f>
        <v>4848.7319891999996</v>
      </c>
      <c r="O10" s="37"/>
      <c r="P10" s="58">
        <f>'Cálculo Detalhado'!N8</f>
        <v>7707.1319820000008</v>
      </c>
    </row>
    <row r="11" spans="2:16" ht="15" customHeight="1" x14ac:dyDescent="0.3">
      <c r="B11" s="26"/>
      <c r="C11" s="18"/>
      <c r="D11" s="18"/>
      <c r="E11" s="18"/>
      <c r="F11" s="18"/>
      <c r="G11" s="18"/>
      <c r="H11" s="27"/>
      <c r="L11" s="59"/>
      <c r="M11" s="39"/>
      <c r="N11" s="59"/>
      <c r="O11" s="39"/>
      <c r="P11" s="59"/>
    </row>
    <row r="12" spans="2:16" ht="15.75" customHeight="1" thickBot="1" x14ac:dyDescent="0.35">
      <c r="B12" s="46"/>
      <c r="C12" s="39"/>
      <c r="D12" s="39"/>
      <c r="E12" s="39"/>
      <c r="F12" s="39"/>
      <c r="G12" s="39"/>
      <c r="H12" s="47"/>
      <c r="L12" s="60"/>
      <c r="M12" s="37"/>
      <c r="N12" s="60"/>
      <c r="O12" s="37"/>
      <c r="P12" s="60"/>
    </row>
    <row r="13" spans="2:16" ht="38.25" customHeight="1" thickTop="1" thickBot="1" x14ac:dyDescent="0.35">
      <c r="B13" s="46"/>
      <c r="C13" s="65" t="s">
        <v>7</v>
      </c>
      <c r="D13" s="65"/>
      <c r="E13" s="65"/>
      <c r="F13" s="65"/>
      <c r="G13" s="65"/>
      <c r="H13" s="47"/>
      <c r="L13" s="39"/>
      <c r="M13" s="37"/>
      <c r="N13" s="39"/>
      <c r="O13" s="37"/>
      <c r="P13" s="39"/>
    </row>
    <row r="14" spans="2:16" thickTop="1" x14ac:dyDescent="0.3">
      <c r="B14" s="46"/>
      <c r="C14" s="63"/>
      <c r="D14" s="63"/>
      <c r="E14" s="63"/>
      <c r="F14" s="63"/>
      <c r="G14" s="63"/>
      <c r="H14" s="47"/>
      <c r="L14" s="40" t="s">
        <v>0</v>
      </c>
      <c r="M14" s="39"/>
      <c r="N14" s="40" t="s">
        <v>0</v>
      </c>
      <c r="O14" s="39"/>
      <c r="P14" s="40" t="s">
        <v>0</v>
      </c>
    </row>
    <row r="15" spans="2:16" ht="31.5" customHeight="1" thickBot="1" x14ac:dyDescent="0.35">
      <c r="B15" s="46"/>
      <c r="C15" s="65" t="s">
        <v>8</v>
      </c>
      <c r="D15" s="65"/>
      <c r="E15" s="65"/>
      <c r="F15" s="65"/>
      <c r="G15" s="65"/>
      <c r="H15" s="47"/>
      <c r="L15" s="41" t="s">
        <v>9</v>
      </c>
      <c r="M15" s="39"/>
      <c r="N15" s="41" t="s">
        <v>9</v>
      </c>
      <c r="O15" s="39"/>
      <c r="P15" s="41" t="s">
        <v>9</v>
      </c>
    </row>
    <row r="16" spans="2:16" ht="15.75" customHeight="1" thickTop="1" x14ac:dyDescent="0.3">
      <c r="B16" s="46"/>
      <c r="C16" s="63"/>
      <c r="D16" s="63"/>
      <c r="E16" s="63"/>
      <c r="F16" s="63"/>
      <c r="G16" s="63"/>
      <c r="H16" s="47"/>
      <c r="L16" s="61">
        <f>L5</f>
        <v>10000</v>
      </c>
      <c r="M16" s="39"/>
      <c r="N16" s="61">
        <f>N5</f>
        <v>3000</v>
      </c>
      <c r="O16" s="39"/>
      <c r="P16" s="61">
        <f>P5</f>
        <v>5000</v>
      </c>
    </row>
    <row r="17" spans="2:16" ht="15.75" customHeight="1" x14ac:dyDescent="0.3">
      <c r="B17" s="46"/>
      <c r="C17" s="66" t="s">
        <v>10</v>
      </c>
      <c r="D17" s="66"/>
      <c r="E17" s="66"/>
      <c r="F17" s="66"/>
      <c r="G17" s="66"/>
      <c r="H17" s="47"/>
      <c r="L17" s="62"/>
      <c r="M17" s="39"/>
      <c r="N17" s="62"/>
      <c r="O17" s="39"/>
      <c r="P17" s="62"/>
    </row>
    <row r="18" spans="2:16" ht="15.75" customHeight="1" x14ac:dyDescent="0.3">
      <c r="B18" s="46"/>
      <c r="C18" s="63"/>
      <c r="D18" s="63"/>
      <c r="E18" s="63"/>
      <c r="F18" s="63"/>
      <c r="G18" s="63"/>
      <c r="H18" s="47"/>
      <c r="L18" s="62"/>
      <c r="M18" s="39"/>
      <c r="N18" s="62"/>
      <c r="O18" s="39"/>
      <c r="P18" s="62"/>
    </row>
    <row r="19" spans="2:16" ht="29.25" customHeight="1" thickBot="1" x14ac:dyDescent="0.35">
      <c r="B19" s="46"/>
      <c r="C19" s="65" t="s">
        <v>11</v>
      </c>
      <c r="D19" s="65"/>
      <c r="E19" s="65"/>
      <c r="F19" s="65"/>
      <c r="G19" s="65"/>
      <c r="H19" s="47"/>
      <c r="L19" s="36" t="s">
        <v>4</v>
      </c>
      <c r="M19" s="39"/>
      <c r="N19" s="36" t="s">
        <v>4</v>
      </c>
      <c r="O19" s="39"/>
      <c r="P19" s="36" t="s">
        <v>4</v>
      </c>
    </row>
    <row r="20" spans="2:16" ht="15.6" thickTop="1" thickBot="1" x14ac:dyDescent="0.35">
      <c r="B20" s="46"/>
      <c r="C20" s="63"/>
      <c r="D20" s="63"/>
      <c r="E20" s="63"/>
      <c r="F20" s="63"/>
      <c r="G20" s="63"/>
      <c r="H20" s="47"/>
      <c r="L20" s="38" t="s">
        <v>12</v>
      </c>
      <c r="M20" s="39"/>
      <c r="N20" s="38" t="s">
        <v>12</v>
      </c>
      <c r="O20" s="39"/>
      <c r="P20" s="38" t="s">
        <v>12</v>
      </c>
    </row>
    <row r="21" spans="2:16" ht="36.75" customHeight="1" thickTop="1" x14ac:dyDescent="0.3">
      <c r="B21" s="46"/>
      <c r="C21" s="65" t="s">
        <v>13</v>
      </c>
      <c r="D21" s="65"/>
      <c r="E21" s="65"/>
      <c r="F21" s="65"/>
      <c r="G21" s="65"/>
      <c r="H21" s="47"/>
      <c r="L21" s="58">
        <f>L10-L16</f>
        <v>4853.1319640000002</v>
      </c>
      <c r="M21" s="39"/>
      <c r="N21" s="58">
        <f>N10-N16</f>
        <v>1848.7319891999996</v>
      </c>
      <c r="O21" s="39"/>
      <c r="P21" s="58">
        <f>P10-P16</f>
        <v>2707.1319820000008</v>
      </c>
    </row>
    <row r="22" spans="2:16" ht="15" customHeight="1" x14ac:dyDescent="0.3">
      <c r="B22" s="46"/>
      <c r="C22" s="63"/>
      <c r="D22" s="64"/>
      <c r="E22" s="64"/>
      <c r="F22" s="64"/>
      <c r="G22" s="64"/>
      <c r="H22" s="47"/>
      <c r="L22" s="59"/>
      <c r="M22" s="39"/>
      <c r="N22" s="59"/>
      <c r="O22" s="39"/>
      <c r="P22" s="59"/>
    </row>
    <row r="23" spans="2:16" ht="16.5" customHeight="1" thickBot="1" x14ac:dyDescent="0.35">
      <c r="B23" s="46"/>
      <c r="C23" s="71" t="s">
        <v>14</v>
      </c>
      <c r="D23" s="72"/>
      <c r="E23" s="72"/>
      <c r="F23" s="72"/>
      <c r="G23" s="72"/>
      <c r="H23" s="47"/>
      <c r="L23" s="60"/>
      <c r="M23" s="39"/>
      <c r="N23" s="60"/>
      <c r="O23" s="39"/>
      <c r="P23" s="60"/>
    </row>
    <row r="24" spans="2:16" ht="9" customHeight="1" thickTop="1" x14ac:dyDescent="0.3">
      <c r="B24" s="46"/>
      <c r="C24" s="63"/>
      <c r="D24" s="64"/>
      <c r="E24" s="64"/>
      <c r="F24" s="64"/>
      <c r="G24" s="64"/>
      <c r="H24" s="47"/>
    </row>
    <row r="25" spans="2:16" ht="16.2" thickBot="1" x14ac:dyDescent="0.35">
      <c r="B25" s="46"/>
      <c r="C25" s="66" t="s">
        <v>15</v>
      </c>
      <c r="D25" s="67"/>
      <c r="E25" s="67"/>
      <c r="F25" s="67"/>
      <c r="G25" s="67"/>
      <c r="H25" s="47"/>
      <c r="L25" s="17"/>
    </row>
    <row r="26" spans="2:16" thickTop="1" x14ac:dyDescent="0.3">
      <c r="B26" s="46"/>
      <c r="C26" s="66"/>
      <c r="D26" s="67"/>
      <c r="E26" s="67"/>
      <c r="F26" s="67"/>
      <c r="G26" s="67"/>
      <c r="H26" s="47"/>
      <c r="I26" t="s">
        <v>16</v>
      </c>
      <c r="J26" s="33"/>
      <c r="K26" s="34"/>
      <c r="L26" s="34"/>
      <c r="M26" s="34"/>
      <c r="N26" s="34"/>
      <c r="O26" s="34"/>
      <c r="P26" s="35"/>
    </row>
    <row r="27" spans="2:16" ht="15.6" x14ac:dyDescent="0.3">
      <c r="B27" s="46"/>
      <c r="C27" s="66" t="s">
        <v>17</v>
      </c>
      <c r="D27" s="67"/>
      <c r="E27" s="67"/>
      <c r="F27" s="67"/>
      <c r="G27" s="67"/>
      <c r="H27" s="47"/>
      <c r="J27" s="68" t="s">
        <v>18</v>
      </c>
      <c r="K27" s="69"/>
      <c r="L27" s="69"/>
      <c r="M27" s="69"/>
      <c r="N27" s="69"/>
      <c r="O27" s="69"/>
      <c r="P27" s="70"/>
    </row>
    <row r="28" spans="2:16" thickBot="1" x14ac:dyDescent="0.35">
      <c r="B28" s="48"/>
      <c r="C28" s="49"/>
      <c r="D28" s="49"/>
      <c r="E28" s="49"/>
      <c r="F28" s="49"/>
      <c r="G28" s="49"/>
      <c r="H28" s="50"/>
      <c r="J28" s="14"/>
      <c r="K28" s="15"/>
      <c r="L28" s="15"/>
      <c r="M28" s="15"/>
      <c r="N28" s="15"/>
      <c r="O28" s="15"/>
      <c r="P28" s="16"/>
    </row>
    <row r="29" spans="2:16" thickTop="1" x14ac:dyDescent="0.3"/>
  </sheetData>
  <mergeCells count="29">
    <mergeCell ref="C26:G26"/>
    <mergeCell ref="C27:G27"/>
    <mergeCell ref="J27:P27"/>
    <mergeCell ref="C20:G20"/>
    <mergeCell ref="C21:G21"/>
    <mergeCell ref="C23:G23"/>
    <mergeCell ref="C24:G24"/>
    <mergeCell ref="C25:G25"/>
    <mergeCell ref="C15:G15"/>
    <mergeCell ref="C16:G16"/>
    <mergeCell ref="C17:G17"/>
    <mergeCell ref="C18:G18"/>
    <mergeCell ref="C19:G19"/>
    <mergeCell ref="C10:G10"/>
    <mergeCell ref="P5:P7"/>
    <mergeCell ref="P10:P12"/>
    <mergeCell ref="L16:L18"/>
    <mergeCell ref="L21:L23"/>
    <mergeCell ref="N16:N18"/>
    <mergeCell ref="N21:N23"/>
    <mergeCell ref="P16:P18"/>
    <mergeCell ref="P21:P23"/>
    <mergeCell ref="L5:L7"/>
    <mergeCell ref="L10:L12"/>
    <mergeCell ref="N5:N7"/>
    <mergeCell ref="N10:N12"/>
    <mergeCell ref="C22:G22"/>
    <mergeCell ref="C13:G13"/>
    <mergeCell ref="C14:G14"/>
  </mergeCell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35"/>
  <sheetViews>
    <sheetView workbookViewId="0">
      <selection activeCell="N6" sqref="N6:N8"/>
    </sheetView>
  </sheetViews>
  <sheetFormatPr defaultColWidth="0" defaultRowHeight="14.4" zeroHeight="1" x14ac:dyDescent="0.3"/>
  <cols>
    <col min="1" max="1" width="10.88671875" style="1" customWidth="1"/>
    <col min="2" max="2" width="22.44140625" style="1" customWidth="1"/>
    <col min="3" max="3" width="13.6640625" style="1" customWidth="1"/>
    <col min="4" max="4" width="12.109375" style="1" customWidth="1"/>
    <col min="5" max="5" width="14.6640625" style="1" customWidth="1"/>
    <col min="6" max="6" width="14.5546875" style="1" customWidth="1"/>
    <col min="7" max="7" width="14.6640625" style="1" customWidth="1"/>
    <col min="8" max="8" width="13.33203125" style="1" customWidth="1"/>
    <col min="9" max="9" width="13.88671875" style="1" bestFit="1" customWidth="1"/>
    <col min="10" max="10" width="12.109375" style="1" bestFit="1" customWidth="1"/>
    <col min="11" max="11" width="11.88671875" style="1" customWidth="1"/>
    <col min="12" max="12" width="11.6640625" style="1" customWidth="1"/>
    <col min="13" max="13" width="12.5546875" style="1" customWidth="1"/>
    <col min="14" max="14" width="13.33203125" style="1" bestFit="1" customWidth="1"/>
    <col min="15" max="15" width="4.6640625" style="1" customWidth="1"/>
    <col min="16" max="16384" width="12.44140625" style="1" hidden="1"/>
  </cols>
  <sheetData>
    <row r="1" spans="1:15" x14ac:dyDescent="0.3"/>
    <row r="2" spans="1:15" ht="15.6" x14ac:dyDescent="0.3">
      <c r="B2" s="73" t="s">
        <v>19</v>
      </c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</row>
    <row r="3" spans="1:15" ht="15.75" customHeight="1" x14ac:dyDescent="0.3">
      <c r="B3" s="74" t="s">
        <v>20</v>
      </c>
      <c r="C3" s="74"/>
      <c r="D3" s="74"/>
      <c r="E3" s="74"/>
      <c r="F3" s="74"/>
      <c r="G3" s="74"/>
      <c r="H3" s="74"/>
      <c r="I3" s="74"/>
    </row>
    <row r="4" spans="1:15" s="2" customFormat="1" ht="13.8" x14ac:dyDescent="0.3">
      <c r="B4" s="75" t="s">
        <v>21</v>
      </c>
      <c r="C4" s="75" t="s">
        <v>22</v>
      </c>
      <c r="D4" s="75"/>
      <c r="E4" s="75"/>
      <c r="F4" s="75"/>
      <c r="G4" s="75"/>
      <c r="H4" s="75"/>
      <c r="I4" s="75"/>
      <c r="J4" s="76" t="s">
        <v>23</v>
      </c>
      <c r="K4" s="76"/>
      <c r="L4" s="76"/>
      <c r="M4" s="76"/>
      <c r="N4" s="76"/>
    </row>
    <row r="5" spans="1:15" s="2" customFormat="1" ht="33.75" customHeight="1" x14ac:dyDescent="0.3">
      <c r="B5" s="75"/>
      <c r="C5" s="51" t="s">
        <v>24</v>
      </c>
      <c r="D5" s="51" t="s">
        <v>25</v>
      </c>
      <c r="E5" s="51" t="s">
        <v>26</v>
      </c>
      <c r="F5" s="51" t="s">
        <v>27</v>
      </c>
      <c r="G5" s="51" t="s">
        <v>28</v>
      </c>
      <c r="H5" s="51" t="s">
        <v>29</v>
      </c>
      <c r="I5" s="51" t="s">
        <v>30</v>
      </c>
      <c r="J5" s="53" t="s">
        <v>31</v>
      </c>
      <c r="K5" s="52" t="s">
        <v>32</v>
      </c>
      <c r="L5" s="53" t="s">
        <v>33</v>
      </c>
      <c r="M5" s="51" t="s">
        <v>34</v>
      </c>
      <c r="N5" s="51" t="s">
        <v>35</v>
      </c>
    </row>
    <row r="6" spans="1:15" x14ac:dyDescent="0.3">
      <c r="B6" s="3" t="s">
        <v>0</v>
      </c>
      <c r="C6" s="4">
        <f>Calculadora!L5</f>
        <v>10000</v>
      </c>
      <c r="D6" s="4">
        <f t="shared" ref="D6" si="0">C6*0.08</f>
        <v>800</v>
      </c>
      <c r="E6" s="4">
        <f>21*8.8</f>
        <v>184.8</v>
      </c>
      <c r="F6" s="4">
        <v>330</v>
      </c>
      <c r="G6" s="4">
        <f>SUM(C6:F6)*0.09</f>
        <v>1018.3319999999999</v>
      </c>
      <c r="H6" s="54">
        <f>SUM(C6:G6)</f>
        <v>12333.132</v>
      </c>
      <c r="I6" s="5">
        <f>(C6/12)*1.3333333</f>
        <v>1111.1110833333335</v>
      </c>
      <c r="J6" s="5">
        <f>C6/12</f>
        <v>833.33333333333337</v>
      </c>
      <c r="K6" s="5">
        <f t="shared" ref="K6" si="1">(I6+J6)*0.08</f>
        <v>155.55555333333334</v>
      </c>
      <c r="L6" s="5">
        <f t="shared" ref="L6" si="2">SUM(I6:K6)*0.2</f>
        <v>419.99999400000002</v>
      </c>
      <c r="M6" s="6">
        <f>I6+J6+K6+L6</f>
        <v>2519.9999639999996</v>
      </c>
      <c r="N6" s="54">
        <f t="shared" ref="N6" si="3">H6+M6</f>
        <v>14853.131964</v>
      </c>
    </row>
    <row r="7" spans="1:15" x14ac:dyDescent="0.3">
      <c r="B7" s="3" t="s">
        <v>1</v>
      </c>
      <c r="C7" s="4">
        <f>Calculadora!N5</f>
        <v>3000</v>
      </c>
      <c r="D7" s="4">
        <f t="shared" ref="D7:D8" si="4">C7*0.08</f>
        <v>240</v>
      </c>
      <c r="E7" s="4">
        <f t="shared" ref="E7:E8" si="5">21*8.8</f>
        <v>184.8</v>
      </c>
      <c r="F7" s="4">
        <v>330</v>
      </c>
      <c r="G7" s="4">
        <f>SUM(C7:F7)*0.09</f>
        <v>337.93200000000002</v>
      </c>
      <c r="H7" s="54">
        <f>SUM(C7:G7)</f>
        <v>4092.732</v>
      </c>
      <c r="I7" s="5">
        <f>(C7/12)*1.3333333</f>
        <v>333.333325</v>
      </c>
      <c r="J7" s="5">
        <f>C7/12</f>
        <v>250</v>
      </c>
      <c r="K7" s="5">
        <f t="shared" ref="K7:K8" si="6">(I7+J7)*0.08</f>
        <v>46.666666000000006</v>
      </c>
      <c r="L7" s="5">
        <f t="shared" ref="L7:L8" si="7">SUM(I7:K7)*0.2</f>
        <v>125.99999820000001</v>
      </c>
      <c r="M7" s="6">
        <f t="shared" ref="M7:M8" si="8">I7+J7+K7+L7</f>
        <v>755.99998920000007</v>
      </c>
      <c r="N7" s="54">
        <f t="shared" ref="N7:N8" si="9">H7+M7</f>
        <v>4848.7319891999996</v>
      </c>
    </row>
    <row r="8" spans="1:15" x14ac:dyDescent="0.3">
      <c r="B8" s="3" t="s">
        <v>2</v>
      </c>
      <c r="C8" s="4">
        <f>Calculadora!P5</f>
        <v>5000</v>
      </c>
      <c r="D8" s="4">
        <f t="shared" si="4"/>
        <v>400</v>
      </c>
      <c r="E8" s="4">
        <f t="shared" si="5"/>
        <v>184.8</v>
      </c>
      <c r="F8" s="4">
        <v>330</v>
      </c>
      <c r="G8" s="4">
        <f>SUM(C8:F8)*0.09</f>
        <v>532.33199999999999</v>
      </c>
      <c r="H8" s="54">
        <f>SUM(C8:G8)</f>
        <v>6447.1320000000005</v>
      </c>
      <c r="I8" s="5">
        <f>(C8/12)*1.3333333</f>
        <v>555.55554166666673</v>
      </c>
      <c r="J8" s="5">
        <f>C8/12</f>
        <v>416.66666666666669</v>
      </c>
      <c r="K8" s="5">
        <f t="shared" si="6"/>
        <v>77.777776666666668</v>
      </c>
      <c r="L8" s="5">
        <f t="shared" si="7"/>
        <v>209.99999700000001</v>
      </c>
      <c r="M8" s="6">
        <f t="shared" si="8"/>
        <v>1259.9999819999998</v>
      </c>
      <c r="N8" s="54">
        <f t="shared" si="9"/>
        <v>7707.1319820000008</v>
      </c>
    </row>
    <row r="9" spans="1:15" x14ac:dyDescent="0.3">
      <c r="B9" s="3"/>
      <c r="C9" s="4"/>
      <c r="D9" s="4"/>
      <c r="E9" s="4"/>
      <c r="F9" s="4"/>
      <c r="G9" s="4"/>
      <c r="H9" s="4"/>
      <c r="I9" s="4"/>
      <c r="J9" s="4"/>
      <c r="K9" s="4"/>
      <c r="L9" s="4"/>
      <c r="M9" s="6"/>
      <c r="N9" s="6"/>
    </row>
    <row r="10" spans="1:15" x14ac:dyDescent="0.3">
      <c r="B10" s="22" t="s">
        <v>36</v>
      </c>
      <c r="C10" s="32">
        <f>SUM(C6:C8)</f>
        <v>18000</v>
      </c>
      <c r="D10" s="32">
        <f t="shared" ref="D10:N10" si="10">SUM(D6:D8)</f>
        <v>1440</v>
      </c>
      <c r="E10" s="32">
        <f t="shared" si="10"/>
        <v>554.40000000000009</v>
      </c>
      <c r="F10" s="32">
        <f t="shared" si="10"/>
        <v>990</v>
      </c>
      <c r="G10" s="32">
        <f t="shared" si="10"/>
        <v>1888.596</v>
      </c>
      <c r="H10" s="32">
        <f t="shared" si="10"/>
        <v>22872.996000000003</v>
      </c>
      <c r="I10" s="32">
        <f t="shared" si="10"/>
        <v>1999.9999500000004</v>
      </c>
      <c r="J10" s="32">
        <f t="shared" si="10"/>
        <v>1500.0000000000002</v>
      </c>
      <c r="K10" s="32">
        <f t="shared" si="10"/>
        <v>279.99999600000001</v>
      </c>
      <c r="L10" s="32">
        <f t="shared" si="10"/>
        <v>755.99998920000007</v>
      </c>
      <c r="M10" s="32">
        <f t="shared" si="10"/>
        <v>4535.9999351999995</v>
      </c>
      <c r="N10" s="32">
        <f t="shared" si="10"/>
        <v>27408.995935200001</v>
      </c>
      <c r="O10" s="31" t="s">
        <v>37</v>
      </c>
    </row>
    <row r="11" spans="1:15" ht="15.6" x14ac:dyDescent="0.3"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</row>
    <row r="12" spans="1:15" ht="15.6" x14ac:dyDescent="0.3">
      <c r="A12" s="7"/>
      <c r="B12" s="7"/>
      <c r="C12" s="7"/>
      <c r="D12" s="7"/>
      <c r="E12" s="7"/>
      <c r="F12" s="7"/>
      <c r="G12" s="7"/>
    </row>
    <row r="13" spans="1:15" ht="15.6" x14ac:dyDescent="0.3">
      <c r="A13" s="7"/>
      <c r="B13" s="8"/>
      <c r="C13" s="8"/>
      <c r="D13" s="8"/>
      <c r="E13" s="8"/>
      <c r="F13" s="7"/>
      <c r="G13" s="7"/>
    </row>
    <row r="14" spans="1:15" ht="15.6" x14ac:dyDescent="0.3">
      <c r="A14" s="7"/>
      <c r="E14" s="9"/>
      <c r="F14" s="7"/>
      <c r="G14" s="7"/>
    </row>
    <row r="15" spans="1:15" ht="15.6" x14ac:dyDescent="0.25">
      <c r="A15" s="11"/>
      <c r="B15" s="9"/>
      <c r="C15" s="9"/>
      <c r="D15" s="9"/>
      <c r="E15" s="9"/>
      <c r="F15" s="7"/>
      <c r="G15" s="7"/>
    </row>
    <row r="16" spans="1:15" ht="15.6" x14ac:dyDescent="0.3">
      <c r="A16" s="10"/>
      <c r="B16" s="13" t="s">
        <v>38</v>
      </c>
      <c r="C16" s="12" t="s">
        <v>39</v>
      </c>
      <c r="D16" s="9"/>
      <c r="E16" s="7"/>
      <c r="F16" s="10"/>
      <c r="G16" s="10"/>
    </row>
    <row r="17" spans="1:7" ht="15.6" x14ac:dyDescent="0.3">
      <c r="A17" s="10"/>
      <c r="B17" s="7"/>
      <c r="C17" s="10"/>
      <c r="D17" s="7"/>
      <c r="E17" s="7"/>
      <c r="F17" s="10"/>
      <c r="G17" s="10"/>
    </row>
    <row r="18" spans="1:7" ht="15.6" hidden="1" x14ac:dyDescent="0.3">
      <c r="A18" s="7"/>
      <c r="B18" s="7"/>
      <c r="C18" s="7"/>
      <c r="D18" s="7"/>
      <c r="E18" s="7"/>
      <c r="F18" s="7"/>
      <c r="G18" s="7"/>
    </row>
    <row r="19" spans="1:7" ht="15.6" hidden="1" x14ac:dyDescent="0.3">
      <c r="A19" s="7"/>
      <c r="B19" s="7"/>
      <c r="C19" s="7"/>
      <c r="D19" s="7"/>
      <c r="E19" s="7"/>
      <c r="F19" s="7"/>
      <c r="G19" s="7"/>
    </row>
    <row r="20" spans="1:7" ht="15.6" hidden="1" x14ac:dyDescent="0.25">
      <c r="A20" s="11"/>
      <c r="B20" s="7"/>
      <c r="C20" s="7"/>
      <c r="D20" s="7"/>
      <c r="E20" s="7"/>
      <c r="F20" s="7"/>
      <c r="G20" s="7"/>
    </row>
    <row r="21" spans="1:7" ht="15.6" hidden="1" x14ac:dyDescent="0.3">
      <c r="A21" s="7"/>
      <c r="F21" s="7"/>
      <c r="G21" s="7"/>
    </row>
    <row r="22" spans="1:7" ht="15.6" hidden="1" x14ac:dyDescent="0.3">
      <c r="A22" s="7"/>
      <c r="B22" s="7"/>
      <c r="C22" s="7"/>
      <c r="D22" s="7"/>
      <c r="E22" s="7"/>
      <c r="F22" s="7"/>
      <c r="G22" s="7"/>
    </row>
    <row r="23" spans="1:7" ht="15.6" hidden="1" x14ac:dyDescent="0.3">
      <c r="A23" s="7"/>
      <c r="B23" s="7"/>
      <c r="C23" s="7"/>
      <c r="D23" s="7"/>
      <c r="E23" s="7"/>
      <c r="F23" s="7"/>
      <c r="G23" s="7"/>
    </row>
    <row r="24" spans="1:7" ht="15.6" hidden="1" x14ac:dyDescent="0.3">
      <c r="A24" s="7"/>
      <c r="B24" s="7"/>
      <c r="C24" s="7"/>
      <c r="D24" s="7"/>
      <c r="E24" s="7"/>
      <c r="F24" s="7"/>
      <c r="G24" s="7"/>
    </row>
    <row r="25" spans="1:7" ht="15.6" hidden="1" x14ac:dyDescent="0.3">
      <c r="A25" s="7"/>
      <c r="B25" s="7"/>
      <c r="C25" s="7"/>
      <c r="D25" s="7"/>
      <c r="E25" s="7"/>
      <c r="F25" s="7"/>
      <c r="G25" s="7"/>
    </row>
    <row r="26" spans="1:7" ht="15.6" hidden="1" x14ac:dyDescent="0.3">
      <c r="A26" s="7"/>
      <c r="B26" s="7"/>
      <c r="C26" s="7"/>
      <c r="D26" s="7"/>
      <c r="E26" s="7"/>
      <c r="F26" s="7"/>
      <c r="G26" s="7"/>
    </row>
    <row r="27" spans="1:7" ht="15.6" hidden="1" x14ac:dyDescent="0.3">
      <c r="A27" s="7"/>
      <c r="B27" s="7"/>
      <c r="C27" s="7"/>
      <c r="D27" s="7"/>
      <c r="E27" s="7"/>
      <c r="F27" s="7"/>
      <c r="G27" s="7"/>
    </row>
    <row r="28" spans="1:7" ht="15.6" hidden="1" x14ac:dyDescent="0.3">
      <c r="A28" s="7"/>
      <c r="B28" s="8"/>
      <c r="C28" s="8"/>
      <c r="D28" s="8"/>
      <c r="E28" s="8"/>
      <c r="F28" s="7"/>
      <c r="G28" s="7"/>
    </row>
    <row r="29" spans="1:7" ht="15.6" hidden="1" x14ac:dyDescent="0.3">
      <c r="A29" s="7"/>
      <c r="B29" s="8"/>
      <c r="C29" s="8"/>
      <c r="D29" s="8"/>
      <c r="E29" s="8"/>
      <c r="F29" s="7"/>
      <c r="G29" s="7"/>
    </row>
    <row r="33" s="1" customFormat="1" hidden="1" x14ac:dyDescent="0.3"/>
    <row r="34" s="1" customFormat="1" hidden="1" x14ac:dyDescent="0.3"/>
    <row r="35" s="1" customFormat="1" hidden="1" x14ac:dyDescent="0.3"/>
  </sheetData>
  <mergeCells count="5">
    <mergeCell ref="B2:N2"/>
    <mergeCell ref="B3:I3"/>
    <mergeCell ref="B4:B5"/>
    <mergeCell ref="C4:I4"/>
    <mergeCell ref="J4:N4"/>
  </mergeCells>
  <phoneticPr fontId="13" type="noConversion"/>
  <hyperlinks>
    <hyperlink ref="C16" r:id="rId1" location="listaSalarial" xr:uid="{00000000-0004-0000-0300-000000000000}"/>
  </hyperlink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Calculadora</vt:lpstr>
      <vt:lpstr>Cálculo Detalhado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Fernando</dc:creator>
  <cp:keywords/>
  <dc:description/>
  <cp:lastModifiedBy>JAIR BOLSONARO</cp:lastModifiedBy>
  <cp:revision/>
  <dcterms:created xsi:type="dcterms:W3CDTF">2021-11-03T11:51:04Z</dcterms:created>
  <dcterms:modified xsi:type="dcterms:W3CDTF">2025-02-16T16:30:14Z</dcterms:modified>
  <cp:category/>
  <cp:contentStatus/>
</cp:coreProperties>
</file>